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3"/>
  </bookViews>
  <sheets>
    <sheet name="09,2019" sheetId="1" r:id="rId1"/>
    <sheet name="10,2018" sheetId="2" r:id="rId2"/>
    <sheet name="11,2018" sheetId="3" r:id="rId3"/>
    <sheet name="12,2018" sheetId="4" r:id="rId4"/>
  </sheets>
  <definedNames/>
  <calcPr fullCalcOnLoad="1"/>
</workbook>
</file>

<file path=xl/sharedStrings.xml><?xml version="1.0" encoding="utf-8"?>
<sst xmlns="http://schemas.openxmlformats.org/spreadsheetml/2006/main" count="86" uniqueCount="28">
  <si>
    <t>CASA DE ASIGURARI DE SANATATE VRANCEA</t>
  </si>
  <si>
    <t>DECONTURI SEPTEMBRIE 2018</t>
  </si>
  <si>
    <t>DENUMIRE INDICATOR</t>
  </si>
  <si>
    <t>VALOARE DECONTATA LUNA SEPTEMBRIE 2018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</si>
  <si>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</si>
  <si>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</si>
  <si>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</si>
  <si>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</si>
  <si>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</si>
  <si>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</si>
  <si>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</si>
  <si>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</si>
  <si>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</si>
  <si>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</si>
  <si>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</si>
  <si>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</si>
  <si>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</si>
  <si>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</si>
  <si>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</si>
  <si>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</si>
  <si>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</si>
  <si>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DECONTURI OCTOMBRIE 2018</t>
  </si>
  <si>
    <t>VALOARE DECONTATA LUNA OCTOMBRIE 2018</t>
  </si>
  <si>
    <t>DECONTURI NOIEMBRIE 2018</t>
  </si>
  <si>
    <t>VALOARE DECONTATA LUNA NOIEMBRIE 2018</t>
  </si>
  <si>
    <t>MEDICAMENTE PROG. ANGIOEDEM ERED. (P6.22)</t>
  </si>
  <si>
    <t>DECONTURI DECEMBRIE 2018</t>
  </si>
  <si>
    <t>VALOARE DECONTATA LUNA DECEMBRIE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</si>
</sst>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D33"/>
  <sheetViews>
    <sheetView workbookViewId="0" topLeftCell="A1">
      <selection activeCell="F40" sqref="F40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3" t="s">
        <v>2</v>
      </c>
      <c r="D13" s="3" t="s">
        <v>3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SUM(D18:D33)</f>
        <v>7075437.940000001</v>
      </c>
    </row>
    <row r="17" spans="3:4" ht="12" thickBot="1">
      <c r="C17" s="8"/>
      <c r="D17" s="9"/>
    </row>
    <row r="18" spans="3:4" ht="26.25" thickBot="1">
      <c r="C18" s="10" t="s">
        <v>5</v>
      </c>
      <c r="D18" s="11">
        <f>4407518.95+72377.03</f>
        <v>4479895.98</v>
      </c>
    </row>
    <row r="19" spans="3:4" ht="13.5" thickBot="1">
      <c r="C19" s="12" t="s">
        <v>6</v>
      </c>
      <c r="D19" s="11">
        <f>951300.29</f>
        <v>951300.29</v>
      </c>
    </row>
    <row r="20" spans="3:4" ht="13.5" thickBot="1">
      <c r="C20" s="12" t="s">
        <v>7</v>
      </c>
      <c r="D20" s="11">
        <f>79983.73</f>
        <v>79983.73</v>
      </c>
    </row>
    <row r="21" spans="3:4" ht="13.5" thickBot="1">
      <c r="C21" s="12" t="s">
        <v>8</v>
      </c>
      <c r="D21" s="11"/>
    </row>
    <row r="22" spans="3:4" ht="13.5" thickBot="1">
      <c r="C22" s="12" t="s">
        <v>9</v>
      </c>
      <c r="D22" s="11">
        <f>9476.55</f>
        <v>9476.55</v>
      </c>
    </row>
    <row r="23" spans="3:4" ht="13.5" thickBot="1">
      <c r="C23" s="12" t="s">
        <v>10</v>
      </c>
      <c r="D23" s="11">
        <f>0</f>
        <v>0</v>
      </c>
    </row>
    <row r="24" spans="3:4" ht="13.5" thickBot="1">
      <c r="C24" s="12" t="s">
        <v>11</v>
      </c>
      <c r="D24" s="11">
        <f>137919.48</f>
        <v>137919.48</v>
      </c>
    </row>
    <row r="25" spans="3:4" ht="13.5" thickBot="1">
      <c r="C25" s="13" t="s">
        <v>12</v>
      </c>
      <c r="D25" s="11">
        <f>117226.54+306853.98</f>
        <v>424080.51999999996</v>
      </c>
    </row>
    <row r="26" spans="3:4" ht="13.5" thickBot="1">
      <c r="C26" s="12" t="s">
        <v>13</v>
      </c>
      <c r="D26" s="11">
        <f>11380.8+84060</f>
        <v>95440.8</v>
      </c>
    </row>
    <row r="27" spans="3:4" ht="13.5" thickBot="1">
      <c r="C27" s="12" t="s">
        <v>14</v>
      </c>
      <c r="D27" s="11">
        <v>7200</v>
      </c>
    </row>
    <row r="28" spans="3:4" ht="13.5" thickBot="1">
      <c r="C28" s="12" t="s">
        <v>15</v>
      </c>
      <c r="D28" s="11">
        <f>187206.04+646750.61</f>
        <v>833956.65</v>
      </c>
    </row>
    <row r="29" spans="3:4" ht="13.5" thickBot="1">
      <c r="C29" s="12" t="s">
        <v>16</v>
      </c>
      <c r="D29" s="11">
        <v>16491.7</v>
      </c>
    </row>
    <row r="30" spans="3:4" ht="13.5" thickBot="1">
      <c r="C30" s="12" t="s">
        <v>17</v>
      </c>
      <c r="D30" s="11">
        <f>14631.85+11769.74</f>
        <v>26401.59</v>
      </c>
    </row>
    <row r="31" spans="3:4" ht="13.5" thickBot="1">
      <c r="C31" s="12" t="s">
        <v>18</v>
      </c>
      <c r="D31" s="11">
        <v>2739.84</v>
      </c>
    </row>
    <row r="32" spans="3:4" ht="13.5" thickBot="1">
      <c r="C32" s="14" t="s">
        <v>19</v>
      </c>
      <c r="D32" s="11">
        <v>1261.61</v>
      </c>
    </row>
    <row r="33" spans="3:4" ht="13.5" thickBot="1">
      <c r="C33" s="15" t="s">
        <v>20</v>
      </c>
      <c r="D33" s="15">
        <v>9289.2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33"/>
  <sheetViews>
    <sheetView workbookViewId="0" topLeftCell="A1">
      <selection activeCell="F40" sqref="F40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21</v>
      </c>
    </row>
    <row r="12" ht="12" thickBot="1"/>
    <row r="13" spans="3:4" ht="11.25">
      <c r="C13" s="3" t="s">
        <v>2</v>
      </c>
      <c r="D13" s="3" t="s">
        <v>22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SUM(D18:D33)</f>
        <v>6766669.93</v>
      </c>
    </row>
    <row r="17" spans="3:4" ht="12" thickBot="1">
      <c r="C17" s="8"/>
      <c r="D17" s="9"/>
    </row>
    <row r="18" spans="3:4" ht="26.25" thickBot="1">
      <c r="C18" s="10" t="s">
        <v>5</v>
      </c>
      <c r="D18" s="11">
        <f>4110692.85</f>
        <v>4110692.85</v>
      </c>
    </row>
    <row r="19" spans="3:4" ht="13.5" thickBot="1">
      <c r="C19" s="12" t="s">
        <v>6</v>
      </c>
      <c r="D19" s="11">
        <f>895305.9</f>
        <v>895305.9</v>
      </c>
    </row>
    <row r="20" spans="3:4" ht="13.5" thickBot="1">
      <c r="C20" s="12" t="s">
        <v>7</v>
      </c>
      <c r="D20" s="11">
        <f>80971.25</f>
        <v>80971.25</v>
      </c>
    </row>
    <row r="21" spans="3:4" ht="13.5" thickBot="1">
      <c r="C21" s="12" t="s">
        <v>8</v>
      </c>
      <c r="D21" s="11">
        <f>64710.89-41360+66205.68+63907.45</f>
        <v>153464.02</v>
      </c>
    </row>
    <row r="22" spans="3:4" ht="13.5" thickBot="1">
      <c r="C22" s="12" t="s">
        <v>9</v>
      </c>
      <c r="D22" s="11">
        <f>15195.11</f>
        <v>15195.11</v>
      </c>
    </row>
    <row r="23" spans="3:4" ht="13.5" thickBot="1">
      <c r="C23" s="12" t="s">
        <v>10</v>
      </c>
      <c r="D23" s="11">
        <f>318068.59</f>
        <v>318068.59</v>
      </c>
    </row>
    <row r="24" spans="3:4" ht="13.5" thickBot="1">
      <c r="C24" s="12" t="s">
        <v>11</v>
      </c>
      <c r="D24" s="11">
        <f>56496.79</f>
        <v>56496.79</v>
      </c>
    </row>
    <row r="25" spans="3:4" ht="13.5" thickBot="1">
      <c r="C25" s="13" t="s">
        <v>12</v>
      </c>
      <c r="D25" s="11">
        <f>304784.62</f>
        <v>304784.62</v>
      </c>
    </row>
    <row r="26" spans="3:4" ht="13.5" thickBot="1">
      <c r="C26" s="12" t="s">
        <v>13</v>
      </c>
      <c r="D26" s="11">
        <f>79980</f>
        <v>79980</v>
      </c>
    </row>
    <row r="27" spans="3:4" ht="13.5" thickBot="1">
      <c r="C27" s="12" t="s">
        <v>14</v>
      </c>
      <c r="D27" s="11">
        <v>9540</v>
      </c>
    </row>
    <row r="28" spans="3:4" ht="13.5" thickBot="1">
      <c r="C28" s="12" t="s">
        <v>15</v>
      </c>
      <c r="D28" s="11">
        <v>658323.99</v>
      </c>
    </row>
    <row r="29" spans="3:4" ht="13.5" thickBot="1">
      <c r="C29" s="12" t="s">
        <v>16</v>
      </c>
      <c r="D29" s="11">
        <v>31344.96</v>
      </c>
    </row>
    <row r="30" spans="3:4" ht="13.5" thickBot="1">
      <c r="C30" s="12" t="s">
        <v>17</v>
      </c>
      <c r="D30" s="11">
        <v>29824.13</v>
      </c>
    </row>
    <row r="31" spans="3:4" ht="13.5" thickBot="1">
      <c r="C31" s="12" t="s">
        <v>18</v>
      </c>
      <c r="D31" s="11">
        <v>10865.31</v>
      </c>
    </row>
    <row r="32" spans="3:4" ht="13.5" thickBot="1">
      <c r="C32" s="14" t="s">
        <v>19</v>
      </c>
      <c r="D32" s="11">
        <v>2523.21</v>
      </c>
    </row>
    <row r="33" spans="3:4" ht="13.5" thickBot="1">
      <c r="C33" s="15" t="s">
        <v>20</v>
      </c>
      <c r="D33" s="15">
        <v>9289.2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D34"/>
  <sheetViews>
    <sheetView workbookViewId="0" topLeftCell="A1">
      <selection activeCell="F40" sqref="F40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23</v>
      </c>
    </row>
    <row r="12" ht="12" thickBot="1"/>
    <row r="13" spans="3:4" ht="11.25">
      <c r="C13" s="3" t="s">
        <v>2</v>
      </c>
      <c r="D13" s="3" t="s">
        <v>24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SUM(D18:D34)</f>
        <v>1837030.3899999997</v>
      </c>
    </row>
    <row r="17" spans="3:4" ht="12" thickBot="1">
      <c r="C17" s="8"/>
      <c r="D17" s="9"/>
    </row>
    <row r="18" spans="3:4" ht="26.25" thickBot="1">
      <c r="C18" s="10" t="s">
        <v>5</v>
      </c>
      <c r="D18" s="11"/>
    </row>
    <row r="19" spans="3:4" ht="13.5" thickBot="1">
      <c r="C19" s="12" t="s">
        <v>6</v>
      </c>
      <c r="D19" s="11"/>
    </row>
    <row r="20" spans="3:4" ht="13.5" thickBot="1">
      <c r="C20" s="12" t="s">
        <v>7</v>
      </c>
      <c r="D20" s="11"/>
    </row>
    <row r="21" spans="3:4" ht="13.5" thickBot="1">
      <c r="C21" s="12" t="s">
        <v>8</v>
      </c>
      <c r="D21" s="11">
        <f>63057.31</f>
        <v>63057.31</v>
      </c>
    </row>
    <row r="22" spans="3:4" ht="13.5" thickBot="1">
      <c r="C22" s="12" t="s">
        <v>9</v>
      </c>
      <c r="D22" s="11">
        <f>15358.55</f>
        <v>15358.55</v>
      </c>
    </row>
    <row r="23" spans="3:4" ht="13.5" thickBot="1">
      <c r="C23" s="12" t="s">
        <v>10</v>
      </c>
      <c r="D23" s="11">
        <f>322671.61+371574.55</f>
        <v>694246.1599999999</v>
      </c>
    </row>
    <row r="24" spans="3:4" ht="13.5" thickBot="1">
      <c r="C24" s="12" t="s">
        <v>11</v>
      </c>
      <c r="D24" s="11">
        <f>166485.08</f>
        <v>166485.08</v>
      </c>
    </row>
    <row r="25" spans="3:4" ht="13.5" thickBot="1">
      <c r="C25" s="13" t="s">
        <v>12</v>
      </c>
      <c r="D25" s="11">
        <f>7707.74+19131.02</f>
        <v>26838.760000000002</v>
      </c>
    </row>
    <row r="26" spans="3:4" ht="13.5" thickBot="1">
      <c r="C26" s="12" t="s">
        <v>13</v>
      </c>
      <c r="D26" s="11">
        <v>88560</v>
      </c>
    </row>
    <row r="27" spans="3:4" ht="13.5" thickBot="1">
      <c r="C27" s="12" t="s">
        <v>14</v>
      </c>
      <c r="D27" s="11">
        <v>11040</v>
      </c>
    </row>
    <row r="28" spans="3:4" ht="13.5" thickBot="1">
      <c r="C28" s="12" t="s">
        <v>15</v>
      </c>
      <c r="D28" s="11">
        <v>644217.37</v>
      </c>
    </row>
    <row r="29" spans="3:4" ht="13.5" thickBot="1">
      <c r="C29" s="12" t="s">
        <v>16</v>
      </c>
      <c r="D29" s="11">
        <v>40061.45</v>
      </c>
    </row>
    <row r="30" spans="3:4" ht="13.5" thickBot="1">
      <c r="C30" s="12" t="s">
        <v>17</v>
      </c>
      <c r="D30" s="11">
        <v>46018.46</v>
      </c>
    </row>
    <row r="31" spans="3:4" ht="13.5" thickBot="1">
      <c r="C31" s="12" t="s">
        <v>18</v>
      </c>
      <c r="D31" s="11">
        <v>8228.43</v>
      </c>
    </row>
    <row r="32" spans="3:4" ht="13.5" thickBot="1">
      <c r="C32" s="14" t="s">
        <v>19</v>
      </c>
      <c r="D32" s="11">
        <v>1682.13</v>
      </c>
    </row>
    <row r="33" spans="3:4" ht="13.5" thickBot="1">
      <c r="C33" s="15" t="s">
        <v>20</v>
      </c>
      <c r="D33" s="15">
        <v>9289.2</v>
      </c>
    </row>
    <row r="34" spans="3:4" ht="13.5" thickBot="1">
      <c r="C34" s="15" t="s">
        <v>25</v>
      </c>
      <c r="D34" s="15">
        <v>21947.49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D34"/>
  <sheetViews>
    <sheetView tabSelected="1" workbookViewId="0" topLeftCell="A1">
      <selection activeCell="L6" sqref="L6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26</v>
      </c>
    </row>
    <row r="12" ht="12" thickBot="1"/>
    <row r="13" spans="3:4" ht="11.25">
      <c r="C13" s="3" t="s">
        <v>2</v>
      </c>
      <c r="D13" s="3" t="s">
        <v>27</v>
      </c>
    </row>
    <row r="14" spans="3:4" ht="11.25">
      <c r="C14" s="4"/>
      <c r="D14" s="4"/>
    </row>
    <row r="15" spans="3:4" ht="24.75" customHeight="1" thickBot="1">
      <c r="C15" s="5"/>
      <c r="D15" s="5"/>
    </row>
    <row r="16" spans="3:4" ht="11.25">
      <c r="C16" s="6" t="s">
        <v>4</v>
      </c>
      <c r="D16" s="7">
        <f>SUM(D18:D34)</f>
        <v>5522024.29</v>
      </c>
    </row>
    <row r="17" spans="3:4" ht="12" thickBot="1">
      <c r="C17" s="8"/>
      <c r="D17" s="9"/>
    </row>
    <row r="18" spans="3:4" ht="26.25" thickBot="1">
      <c r="C18" s="10" t="s">
        <v>5</v>
      </c>
      <c r="D18" s="11">
        <f>4348779.34+93.6</f>
        <v>4348872.9399999995</v>
      </c>
    </row>
    <row r="19" spans="3:4" ht="13.5" thickBot="1">
      <c r="C19" s="12" t="s">
        <v>6</v>
      </c>
      <c r="D19" s="11">
        <f>934724.75</f>
        <v>934724.75</v>
      </c>
    </row>
    <row r="20" spans="3:4" ht="13.5" thickBot="1">
      <c r="C20" s="12" t="s">
        <v>7</v>
      </c>
      <c r="D20" s="11">
        <f>82878.36</f>
        <v>82878.36</v>
      </c>
    </row>
    <row r="21" spans="3:4" ht="13.5" thickBot="1">
      <c r="C21" s="12" t="s">
        <v>8</v>
      </c>
      <c r="D21" s="11">
        <v>71478.21</v>
      </c>
    </row>
    <row r="22" spans="3:4" ht="13.5" thickBot="1">
      <c r="C22" s="12" t="s">
        <v>9</v>
      </c>
      <c r="D22" s="11">
        <f>16992.5+18299.59</f>
        <v>35292.09</v>
      </c>
    </row>
    <row r="23" spans="3:4" ht="13.5" thickBot="1">
      <c r="C23" s="12" t="s">
        <v>10</v>
      </c>
      <c r="D23" s="11"/>
    </row>
    <row r="24" spans="3:4" ht="13.5" thickBot="1">
      <c r="C24" s="12" t="s">
        <v>11</v>
      </c>
      <c r="D24" s="11"/>
    </row>
    <row r="25" spans="3:4" ht="13.5" thickBot="1">
      <c r="C25" s="13" t="s">
        <v>12</v>
      </c>
      <c r="D25" s="11"/>
    </row>
    <row r="26" spans="3:4" ht="13.5" thickBot="1">
      <c r="C26" s="12" t="s">
        <v>13</v>
      </c>
      <c r="D26" s="11"/>
    </row>
    <row r="27" spans="3:4" ht="13.5" thickBot="1">
      <c r="C27" s="12" t="s">
        <v>14</v>
      </c>
      <c r="D27" s="11"/>
    </row>
    <row r="28" spans="3:4" ht="13.5" thickBot="1">
      <c r="C28" s="12" t="s">
        <v>15</v>
      </c>
      <c r="D28" s="11"/>
    </row>
    <row r="29" spans="3:4" ht="13.5" thickBot="1">
      <c r="C29" s="12" t="s">
        <v>16</v>
      </c>
      <c r="D29" s="11">
        <v>48777.94</v>
      </c>
    </row>
    <row r="30" spans="3:4" ht="13.5" thickBot="1">
      <c r="C30" s="12" t="s">
        <v>17</v>
      </c>
      <c r="D30" s="11"/>
    </row>
    <row r="31" spans="3:4" ht="13.5" thickBot="1">
      <c r="C31" s="12" t="s">
        <v>18</v>
      </c>
      <c r="D31" s="11"/>
    </row>
    <row r="32" spans="3:4" ht="13.5" thickBot="1">
      <c r="C32" s="14" t="s">
        <v>19</v>
      </c>
      <c r="D32" s="11"/>
    </row>
    <row r="33" spans="3:4" ht="13.5" thickBot="1">
      <c r="C33" s="15" t="s">
        <v>20</v>
      </c>
      <c r="D33" s="15"/>
    </row>
    <row r="34" spans="3:4" ht="13.5" thickBot="1">
      <c r="C34" s="15" t="s">
        <v>25</v>
      </c>
      <c r="D34" s="15"/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cristi.mocanu</cp:lastModifiedBy>
  <dcterms:created xsi:type="dcterms:W3CDTF">2019-02-06T14:19:45Z</dcterms:created>
  <dcterms:modified xsi:type="dcterms:W3CDTF">2019-02-06T14:21:03Z</dcterms:modified>
  <cp:category/>
  <cp:version/>
  <cp:contentType/>
  <cp:contentStatus/>
</cp:coreProperties>
</file>